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/>
  <mc:AlternateContent xmlns:mc="http://schemas.openxmlformats.org/markup-compatibility/2006">
    <mc:Choice Requires="x15">
      <x15ac:absPath xmlns:x15ac="http://schemas.microsoft.com/office/spreadsheetml/2010/11/ac" url="V:\Gerencia Tecnica\Área Financiera\LICITACIONES\proyectos técnicos\"/>
    </mc:Choice>
  </mc:AlternateContent>
  <xr:revisionPtr revIDLastSave="0" documentId="13_ncr:1_{64F31FDE-6536-407C-BC18-1860E8B18639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8" i="1" l="1"/>
  <c r="J27" i="1"/>
  <c r="L27" i="1" s="1"/>
  <c r="J26" i="1"/>
  <c r="J35" i="1"/>
  <c r="J34" i="1"/>
  <c r="L34" i="1" s="1"/>
  <c r="J33" i="1"/>
  <c r="J32" i="1"/>
  <c r="L35" i="1"/>
  <c r="L33" i="1"/>
  <c r="L32" i="1"/>
  <c r="L30" i="1"/>
  <c r="L28" i="1"/>
  <c r="L26" i="1"/>
  <c r="L24" i="1"/>
  <c r="L23" i="1"/>
  <c r="L22" i="1"/>
  <c r="L21" i="1"/>
  <c r="L20" i="1"/>
  <c r="L19" i="1"/>
  <c r="L17" i="1"/>
  <c r="L16" i="1"/>
  <c r="L15" i="1"/>
  <c r="L14" i="1"/>
  <c r="L13" i="1"/>
  <c r="L10" i="1"/>
  <c r="L9" i="1"/>
  <c r="L8" i="1"/>
  <c r="L7" i="1"/>
  <c r="L6" i="1"/>
</calcChain>
</file>

<file path=xl/sharedStrings.xml><?xml version="1.0" encoding="utf-8"?>
<sst xmlns="http://schemas.openxmlformats.org/spreadsheetml/2006/main" count="84" uniqueCount="68">
  <si>
    <t>Nº ITEN</t>
  </si>
  <si>
    <t>CONCEPTO</t>
  </si>
  <si>
    <t>DEFINICION</t>
  </si>
  <si>
    <t>OFERTA €</t>
  </si>
  <si>
    <t>DIRECCION TECNICA FACULTATIVA</t>
  </si>
  <si>
    <t>1.1</t>
  </si>
  <si>
    <t>Proyecto de actividad con plan emergencias</t>
  </si>
  <si>
    <t>1.2</t>
  </si>
  <si>
    <t>Proyecto de actividad con plan autoproteccion</t>
  </si>
  <si>
    <t>1.3</t>
  </si>
  <si>
    <t>Proyecto de actividad con plan autoproteccion o plan emergencias del espacio donde se realiza la actividad</t>
  </si>
  <si>
    <t>PLAN AUTOPROTECCION O MODIFICAR EXISTENTE</t>
  </si>
  <si>
    <t>PLAN EMERGENCIA O MODIFICAR EXISTENTE</t>
  </si>
  <si>
    <t>CERTIFICADOS ESTRUCTURALES</t>
  </si>
  <si>
    <t xml:space="preserve"> Incluyendo detalle de las características de las estructuras, materiales,  ,planos calculos estructurales“sus características técnicas y condiciones de montaje garantizan su estabilidad estructural en la hipótesis de esfuerzos extremos producidos por cargas y condiciones meteorológicas adversas, y que se adecúan a las condiciones de prevención y extinción de incendios, evacuación, estabilidad y reacción al fuego previstos en la normativa sectorial aplicable”.</t>
  </si>
  <si>
    <t>4.1</t>
  </si>
  <si>
    <t>Supuesto A (Planchadas)</t>
  </si>
  <si>
    <t>4.2</t>
  </si>
  <si>
    <t>Supuesto B (Torres estructura)</t>
  </si>
  <si>
    <t>4.3</t>
  </si>
  <si>
    <t>Supuesto C (Escenario cubierto)</t>
  </si>
  <si>
    <t>4.4</t>
  </si>
  <si>
    <t>Supuesto D (Escenario cubierto )</t>
  </si>
  <si>
    <t>4.5</t>
  </si>
  <si>
    <t>Supuesto E (Escenario cubierto )</t>
  </si>
  <si>
    <t xml:space="preserve">Incluir en proyecto certificado estructural emitido por un tercero como ducumentacion complementaria al proyecto tecnico. </t>
  </si>
  <si>
    <t>4.6</t>
  </si>
  <si>
    <t>4.7</t>
  </si>
  <si>
    <t>4.8</t>
  </si>
  <si>
    <t>4.9</t>
  </si>
  <si>
    <t>4.10</t>
  </si>
  <si>
    <t>4.11</t>
  </si>
  <si>
    <t>Supuesto F (elemento artistico)</t>
  </si>
  <si>
    <t>PROYECTO TECNICO DE INSTALCION ELECTRICA POR POTENCIAS A GENERADOR ,TOMA ELECTRICA LEGALIZADA O  C.T. Y BOLETIN</t>
  </si>
  <si>
    <t>5.1</t>
  </si>
  <si>
    <t>Desde 51kw a 100kw</t>
  </si>
  <si>
    <t>5.2</t>
  </si>
  <si>
    <t>Desde 101kw 150kw</t>
  </si>
  <si>
    <t>5.3</t>
  </si>
  <si>
    <t>Desde 151kw a 250kw</t>
  </si>
  <si>
    <t>MEMORIA INSTALACION ELECTRICA Y BOLETIN</t>
  </si>
  <si>
    <t>De 1 a 50kw</t>
  </si>
  <si>
    <t>CERTIFICADO DE PUNTOS DE RIGGING DE INSTALACIONES EVENTUALES</t>
  </si>
  <si>
    <t>7.1</t>
  </si>
  <si>
    <t>De 1 a 4 puntos</t>
  </si>
  <si>
    <t>7.2</t>
  </si>
  <si>
    <t>De 5 a 8 puntos</t>
  </si>
  <si>
    <t>7.3</t>
  </si>
  <si>
    <t>De 9 a 16 puntos</t>
  </si>
  <si>
    <t xml:space="preserve"> </t>
  </si>
  <si>
    <t>7.4</t>
  </si>
  <si>
    <t>De 17 a 20 puntos</t>
  </si>
  <si>
    <t>WHITE RHINO</t>
  </si>
  <si>
    <t>GINSA</t>
  </si>
  <si>
    <t>INGENIO TEC.</t>
  </si>
  <si>
    <t>IGS</t>
  </si>
  <si>
    <t>GEOCONSULT</t>
  </si>
  <si>
    <t>Nuevo: 2.500€
Modificacion: 1.200€</t>
  </si>
  <si>
    <t>Nuevo: 2.000€
Modificacion: 1.000€</t>
  </si>
  <si>
    <t>SEG Ingeniería (Sondeos, Estructuras y Geotecnia S.L.)</t>
  </si>
  <si>
    <t>IMA SERVICIOS</t>
  </si>
  <si>
    <t>DIEGO LLORET</t>
  </si>
  <si>
    <t>IGDI Instalaciones Generales</t>
  </si>
  <si>
    <t>AÑADE VALORACIÓN ECONÓMICA PARA</t>
  </si>
  <si>
    <t>CERTIFICADO ELECTRICO CON TASAS PARA</t>
  </si>
  <si>
    <t>PROYECTOS CON 1ª INSPECCIÓN</t>
  </si>
  <si>
    <t>Desde 2kw a 50kw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</si>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</sst>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2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sz val="11"/>
      <color rgb="FF00B050"/>
      <name val="Arial"/>
      <family val="2"/>
    </font>
    <font>
      <b/>
      <sz val="11"/>
      <color rgb="FF000000"/>
      <name val="Arial"/>
      <family val="2"/>
    </font>
    <font>
      <sz val="12"/>
      <color theme="1"/>
      <name val="Calibri"/>
      <family val="2"/>
      <charset val="128"/>
      <scheme val="minor"/>
    </font>
    <font>
      <sz val="11"/>
      <color rgb="FFFF0000"/>
      <name val="Calibri"/>
      <family val="2"/>
      <scheme val="minor"/>
    </font>
    <font>
      <sz val="24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9" fillId="0" borderId="0"/>
  </cellStyleXfs>
  <cellXfs count="71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wrapText="1"/>
    </xf>
    <xf numFmtId="49" fontId="1" fillId="2" borderId="4" xfId="0" applyNumberFormat="1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 wrapText="1"/>
    </xf>
    <xf numFmtId="0" fontId="0" fillId="3" borderId="7" xfId="0" applyFill="1" applyBorder="1" applyAlignment="1">
      <alignment horizontal="left" wrapText="1"/>
    </xf>
    <xf numFmtId="0" fontId="0" fillId="3" borderId="8" xfId="0" applyFill="1" applyBorder="1"/>
    <xf numFmtId="0" fontId="4" fillId="4" borderId="7" xfId="0" applyFont="1" applyFill="1" applyBorder="1" applyAlignment="1">
      <alignment horizontal="left" vertical="center" wrapText="1"/>
    </xf>
    <xf numFmtId="44" fontId="5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7" xfId="0" applyBorder="1" applyAlignment="1">
      <alignment horizontal="left" wrapText="1"/>
    </xf>
    <xf numFmtId="0" fontId="2" fillId="0" borderId="11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0" fontId="3" fillId="4" borderId="7" xfId="0" applyFont="1" applyFill="1" applyBorder="1" applyAlignment="1">
      <alignment horizontal="left" vertical="center" wrapText="1"/>
    </xf>
    <xf numFmtId="16" fontId="2" fillId="0" borderId="5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49" fontId="3" fillId="3" borderId="6" xfId="0" applyNumberFormat="1" applyFont="1" applyFill="1" applyBorder="1" applyAlignment="1">
      <alignment horizontal="center" vertical="center" wrapText="1" shrinkToFit="1"/>
    </xf>
    <xf numFmtId="0" fontId="0" fillId="3" borderId="7" xfId="0" applyFill="1" applyBorder="1" applyAlignment="1">
      <alignment horizontal="center" wrapText="1"/>
    </xf>
    <xf numFmtId="0" fontId="0" fillId="3" borderId="8" xfId="0" applyFill="1" applyBorder="1" applyAlignment="1">
      <alignment horizontal="center" wrapText="1"/>
    </xf>
    <xf numFmtId="0" fontId="4" fillId="0" borderId="7" xfId="0" applyFon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44" fontId="5" fillId="0" borderId="18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0" fontId="7" fillId="0" borderId="0" xfId="0" applyFont="1" applyAlignment="1">
      <alignment horizontal="left" vertical="center" indent="4"/>
    </xf>
    <xf numFmtId="0" fontId="0" fillId="0" borderId="0" xfId="0" applyAlignment="1">
      <alignment horizontal="left" wrapText="1"/>
    </xf>
    <xf numFmtId="0" fontId="8" fillId="5" borderId="0" xfId="0" applyFont="1" applyFill="1" applyAlignment="1">
      <alignment horizontal="center" vertical="center"/>
    </xf>
    <xf numFmtId="44" fontId="5" fillId="6" borderId="18" xfId="1" applyNumberFormat="1" applyFont="1" applyFill="1" applyBorder="1" applyAlignment="1">
      <alignment horizontal="center" vertical="center" wrapText="1"/>
    </xf>
    <xf numFmtId="44" fontId="5" fillId="6" borderId="8" xfId="1" applyNumberFormat="1" applyFont="1" applyFill="1" applyBorder="1" applyAlignment="1">
      <alignment horizontal="center" vertical="center" wrapText="1"/>
    </xf>
    <xf numFmtId="0" fontId="9" fillId="3" borderId="8" xfId="1" applyFill="1" applyBorder="1"/>
    <xf numFmtId="49" fontId="1" fillId="2" borderId="4" xfId="1" applyNumberFormat="1" applyFont="1" applyFill="1" applyBorder="1" applyAlignment="1">
      <alignment horizontal="center"/>
    </xf>
    <xf numFmtId="0" fontId="9" fillId="3" borderId="8" xfId="1" applyFill="1" applyBorder="1" applyAlignment="1">
      <alignment horizontal="center" wrapText="1"/>
    </xf>
    <xf numFmtId="44" fontId="5" fillId="0" borderId="8" xfId="1" applyNumberFormat="1" applyFont="1" applyBorder="1" applyAlignment="1">
      <alignment horizontal="center" vertical="center" wrapText="1"/>
    </xf>
    <xf numFmtId="44" fontId="5" fillId="6" borderId="8" xfId="0" applyNumberFormat="1" applyFont="1" applyFill="1" applyBorder="1" applyAlignment="1">
      <alignment horizontal="center" vertical="center" wrapText="1"/>
    </xf>
    <xf numFmtId="44" fontId="5" fillId="6" borderId="8" xfId="1" applyNumberFormat="1" applyFont="1" applyFill="1" applyBorder="1" applyAlignment="1">
      <alignment horizontal="center" vertical="center" wrapText="1"/>
    </xf>
    <xf numFmtId="0" fontId="9" fillId="3" borderId="8" xfId="1" applyFill="1" applyBorder="1"/>
    <xf numFmtId="44" fontId="5" fillId="0" borderId="18" xfId="1" applyNumberFormat="1" applyFont="1" applyBorder="1" applyAlignment="1">
      <alignment horizontal="center" vertical="center" wrapText="1"/>
    </xf>
    <xf numFmtId="49" fontId="1" fillId="2" borderId="4" xfId="1" applyNumberFormat="1" applyFont="1" applyFill="1" applyBorder="1" applyAlignment="1">
      <alignment horizontal="center"/>
    </xf>
    <xf numFmtId="0" fontId="9" fillId="3" borderId="8" xfId="1" applyFill="1" applyBorder="1" applyAlignment="1">
      <alignment horizontal="center" wrapText="1"/>
    </xf>
    <xf numFmtId="44" fontId="5" fillId="0" borderId="8" xfId="1" applyNumberFormat="1" applyFont="1" applyBorder="1" applyAlignment="1">
      <alignment horizontal="center" vertical="center" wrapText="1"/>
    </xf>
    <xf numFmtId="44" fontId="11" fillId="0" borderId="8" xfId="0" applyNumberFormat="1" applyFont="1" applyBorder="1" applyAlignment="1">
      <alignment horizontal="center" vertical="center" wrapText="1"/>
    </xf>
    <xf numFmtId="44" fontId="5" fillId="5" borderId="8" xfId="0" applyNumberFormat="1" applyFont="1" applyFill="1" applyBorder="1" applyAlignment="1">
      <alignment horizontal="center" vertical="center" wrapText="1"/>
    </xf>
    <xf numFmtId="49" fontId="1" fillId="2" borderId="19" xfId="0" applyNumberFormat="1" applyFont="1" applyFill="1" applyBorder="1" applyAlignment="1">
      <alignment horizontal="center"/>
    </xf>
    <xf numFmtId="0" fontId="0" fillId="3" borderId="20" xfId="0" applyFill="1" applyBorder="1"/>
    <xf numFmtId="44" fontId="11" fillId="0" borderId="20" xfId="0" applyNumberFormat="1" applyFont="1" applyBorder="1" applyAlignment="1">
      <alignment horizontal="center" vertical="center" wrapText="1"/>
    </xf>
    <xf numFmtId="44" fontId="5" fillId="0" borderId="20" xfId="0" applyNumberFormat="1" applyFont="1" applyBorder="1" applyAlignment="1">
      <alignment horizontal="center" vertical="center" wrapText="1"/>
    </xf>
    <xf numFmtId="0" fontId="0" fillId="3" borderId="20" xfId="0" applyFill="1" applyBorder="1" applyAlignment="1">
      <alignment horizontal="center" wrapText="1"/>
    </xf>
    <xf numFmtId="0" fontId="10" fillId="3" borderId="20" xfId="0" applyFont="1" applyFill="1" applyBorder="1" applyAlignment="1">
      <alignment horizontal="center" wrapText="1"/>
    </xf>
    <xf numFmtId="44" fontId="5" fillId="0" borderId="21" xfId="0" applyNumberFormat="1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49" fontId="1" fillId="0" borderId="0" xfId="1" applyNumberFormat="1" applyFont="1" applyFill="1" applyBorder="1" applyAlignment="1">
      <alignment horizontal="center"/>
    </xf>
    <xf numFmtId="0" fontId="9" fillId="0" borderId="0" xfId="1" applyFill="1" applyBorder="1"/>
    <xf numFmtId="44" fontId="5" fillId="0" borderId="0" xfId="1" applyNumberFormat="1" applyFont="1" applyFill="1" applyBorder="1" applyAlignment="1">
      <alignment horizontal="center" vertical="center" wrapText="1"/>
    </xf>
    <xf numFmtId="0" fontId="9" fillId="0" borderId="0" xfId="1" applyFill="1" applyBorder="1" applyAlignment="1">
      <alignment horizontal="center" wrapText="1"/>
    </xf>
    <xf numFmtId="0" fontId="0" fillId="0" borderId="0" xfId="0" applyFill="1" applyBorder="1"/>
    <xf numFmtId="44" fontId="5" fillId="0" borderId="8" xfId="1" applyNumberFormat="1" applyFont="1" applyFill="1" applyBorder="1" applyAlignment="1">
      <alignment horizontal="center" vertical="center" wrapText="1"/>
    </xf>
    <xf numFmtId="44" fontId="5" fillId="0" borderId="18" xfId="1" applyNumberFormat="1" applyFont="1" applyFill="1" applyBorder="1" applyAlignment="1">
      <alignment horizontal="center" vertical="center" wrapText="1"/>
    </xf>
    <xf numFmtId="2" fontId="8" fillId="5" borderId="0" xfId="0" applyNumberFormat="1" applyFont="1" applyFill="1" applyAlignment="1">
      <alignment horizontal="center" vertical="center" wrapText="1" shrinkToFit="1"/>
    </xf>
    <xf numFmtId="44" fontId="5" fillId="0" borderId="8" xfId="0" applyNumberFormat="1" applyFont="1" applyFill="1" applyBorder="1" applyAlignment="1">
      <alignment horizontal="center" vertical="center" wrapText="1"/>
    </xf>
    <xf numFmtId="2" fontId="8" fillId="7" borderId="0" xfId="0" applyNumberFormat="1" applyFont="1" applyFill="1" applyAlignment="1">
      <alignment horizontal="center" vertical="center" wrapText="1" shrinkToFit="1"/>
    </xf>
    <xf numFmtId="49" fontId="0" fillId="0" borderId="6" xfId="0" applyNumberFormat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 wrapText="1"/>
    </xf>
    <xf numFmtId="49" fontId="0" fillId="0" borderId="14" xfId="0" applyNumberFormat="1" applyBorder="1" applyAlignment="1">
      <alignment horizontal="center" vertical="center" wrapText="1"/>
    </xf>
    <xf numFmtId="49" fontId="0" fillId="0" borderId="16" xfId="0" applyNumberFormat="1" applyBorder="1" applyAlignment="1">
      <alignment horizontal="center" vertical="center" wrapText="1"/>
    </xf>
    <xf numFmtId="44" fontId="5" fillId="0" borderId="18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E512AE5D-8B18-4B70-926D-FEEA34E25D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EIH66"/>
  <sheetViews>
    <sheetView tabSelected="1" topLeftCell="D33" workbookViewId="0">
      <selection activeCell="H44" sqref="H44"/>
    </sheetView>
  </sheetViews>
  <sheetFormatPr baseColWidth="10" defaultRowHeight="15"/>
  <cols>
    <col min="1" max="1" width="18.28515625" customWidth="1"/>
    <col min="2" max="2" width="52.42578125" style="28" customWidth="1"/>
    <col min="3" max="3" width="87.28515625" style="30" customWidth="1"/>
    <col min="4" max="5" width="29" customWidth="1"/>
    <col min="6" max="8" width="23.140625" bestFit="1" customWidth="1"/>
    <col min="9" max="10" width="23.140625" customWidth="1"/>
    <col min="11" max="11" width="23.140625" style="59" customWidth="1"/>
    <col min="12" max="12" width="23.140625" customWidth="1"/>
    <col min="13" max="13" width="23.140625" style="59" customWidth="1"/>
    <col min="14" max="14" width="53.42578125" customWidth="1"/>
    <col min="15" max="15" width="55.42578125" bestFit="1" customWidth="1"/>
  </cols>
  <sheetData>
    <row r="3" spans="1:15" ht="44.45" customHeight="1" thickBot="1">
      <c r="D3" s="31" t="s">
        <v>52</v>
      </c>
      <c r="E3" s="31" t="s">
        <v>53</v>
      </c>
      <c r="F3" s="31" t="s">
        <v>54</v>
      </c>
      <c r="G3" s="31" t="s">
        <v>55</v>
      </c>
      <c r="H3" s="31" t="s">
        <v>60</v>
      </c>
      <c r="I3" s="31" t="s">
        <v>61</v>
      </c>
      <c r="J3" s="62" t="s">
        <v>62</v>
      </c>
      <c r="K3" s="54"/>
      <c r="L3" s="64" t="s">
        <v>67</v>
      </c>
      <c r="M3" s="54"/>
      <c r="N3" s="31" t="s">
        <v>56</v>
      </c>
      <c r="O3" s="31" t="s">
        <v>59</v>
      </c>
    </row>
    <row r="4" spans="1:15" ht="23.25">
      <c r="A4" s="1" t="s">
        <v>0</v>
      </c>
      <c r="B4" s="2" t="s">
        <v>1</v>
      </c>
      <c r="C4" s="3" t="s">
        <v>2</v>
      </c>
      <c r="D4" s="4" t="s">
        <v>3</v>
      </c>
      <c r="E4" s="4" t="s">
        <v>3</v>
      </c>
      <c r="F4" s="35" t="s">
        <v>3</v>
      </c>
      <c r="G4" s="42" t="s">
        <v>3</v>
      </c>
      <c r="H4" s="42" t="s">
        <v>3</v>
      </c>
      <c r="I4" s="42" t="s">
        <v>3</v>
      </c>
      <c r="J4" s="42" t="s">
        <v>3</v>
      </c>
      <c r="K4" s="55"/>
      <c r="L4" s="42"/>
      <c r="M4" s="55"/>
      <c r="N4" s="47" t="s">
        <v>3</v>
      </c>
      <c r="O4" s="4" t="s">
        <v>3</v>
      </c>
    </row>
    <row r="5" spans="1:15" ht="26.25">
      <c r="A5" s="5">
        <v>1</v>
      </c>
      <c r="B5" s="6" t="s">
        <v>4</v>
      </c>
      <c r="C5" s="7"/>
      <c r="D5" s="8"/>
      <c r="E5" s="8"/>
      <c r="F5" s="34"/>
      <c r="G5" s="40"/>
      <c r="H5" s="40"/>
      <c r="I5" s="8"/>
      <c r="J5" s="8"/>
      <c r="K5" s="56"/>
      <c r="L5" s="8"/>
      <c r="M5" s="56"/>
      <c r="N5" s="48"/>
      <c r="O5" s="8"/>
    </row>
    <row r="6" spans="1:15" ht="26.1" customHeight="1">
      <c r="A6" s="5" t="s">
        <v>5</v>
      </c>
      <c r="B6" s="65"/>
      <c r="C6" s="9" t="s">
        <v>6</v>
      </c>
      <c r="D6" s="10">
        <v>1500</v>
      </c>
      <c r="E6" s="10">
        <v>2500</v>
      </c>
      <c r="F6" s="33">
        <v>4000</v>
      </c>
      <c r="G6" s="44">
        <v>600</v>
      </c>
      <c r="H6" s="39">
        <v>4500</v>
      </c>
      <c r="I6" s="10">
        <v>2500</v>
      </c>
      <c r="J6" s="10">
        <v>3025</v>
      </c>
      <c r="K6" s="57"/>
      <c r="L6" s="10">
        <f>SUM(D6:J6)/7</f>
        <v>2660.7142857142858</v>
      </c>
      <c r="M6" s="57"/>
      <c r="N6" s="49">
        <v>10000</v>
      </c>
      <c r="O6" s="45">
        <v>12855</v>
      </c>
    </row>
    <row r="7" spans="1:15" ht="27" customHeight="1">
      <c r="A7" s="5" t="s">
        <v>7</v>
      </c>
      <c r="B7" s="65"/>
      <c r="C7" s="9" t="s">
        <v>8</v>
      </c>
      <c r="D7" s="10">
        <v>2500</v>
      </c>
      <c r="E7" s="10">
        <v>2500</v>
      </c>
      <c r="F7" s="33">
        <v>4000</v>
      </c>
      <c r="G7" s="44">
        <v>1200</v>
      </c>
      <c r="H7" s="39">
        <v>4500</v>
      </c>
      <c r="I7" s="10">
        <v>3200</v>
      </c>
      <c r="J7" s="10">
        <v>2915</v>
      </c>
      <c r="K7" s="57"/>
      <c r="L7" s="10">
        <f>SUM(D7:J7)/7</f>
        <v>2973.5714285714284</v>
      </c>
      <c r="M7" s="57"/>
      <c r="N7" s="49">
        <v>10000</v>
      </c>
      <c r="O7" s="45">
        <v>13455</v>
      </c>
    </row>
    <row r="8" spans="1:15" ht="39" customHeight="1">
      <c r="A8" s="11" t="s">
        <v>9</v>
      </c>
      <c r="B8" s="65"/>
      <c r="C8" s="9" t="s">
        <v>10</v>
      </c>
      <c r="D8" s="38">
        <v>3000</v>
      </c>
      <c r="E8" s="10">
        <v>2500</v>
      </c>
      <c r="F8" s="37">
        <v>2500</v>
      </c>
      <c r="G8" s="44">
        <v>1200</v>
      </c>
      <c r="H8" s="44">
        <v>2500</v>
      </c>
      <c r="I8" s="10">
        <v>2000</v>
      </c>
      <c r="J8" s="10">
        <v>2200</v>
      </c>
      <c r="K8" s="57"/>
      <c r="L8" s="10">
        <f>SUM(D8:J8)/7</f>
        <v>2271.4285714285716</v>
      </c>
      <c r="M8" s="57"/>
      <c r="N8" s="49">
        <v>10000</v>
      </c>
      <c r="O8" s="45">
        <v>12105</v>
      </c>
    </row>
    <row r="9" spans="1:15" ht="63">
      <c r="A9" s="12">
        <v>2</v>
      </c>
      <c r="B9" s="6" t="s">
        <v>11</v>
      </c>
      <c r="C9" s="13"/>
      <c r="D9" s="10">
        <v>1000</v>
      </c>
      <c r="E9" s="10"/>
      <c r="F9" s="33">
        <v>2500</v>
      </c>
      <c r="G9" s="44">
        <v>1000</v>
      </c>
      <c r="H9" s="39">
        <v>2500</v>
      </c>
      <c r="I9" s="10">
        <v>1500</v>
      </c>
      <c r="J9" s="10">
        <v>715</v>
      </c>
      <c r="K9" s="57"/>
      <c r="L9" s="10">
        <f>SUM(D9:J9)/6</f>
        <v>1535.8333333333333</v>
      </c>
      <c r="M9" s="57"/>
      <c r="N9" s="50" t="s">
        <v>57</v>
      </c>
      <c r="O9" s="10">
        <v>1350</v>
      </c>
    </row>
    <row r="10" spans="1:15" ht="63">
      <c r="A10" s="12">
        <v>3</v>
      </c>
      <c r="B10" s="6" t="s">
        <v>12</v>
      </c>
      <c r="C10" s="13"/>
      <c r="D10" s="10">
        <v>500</v>
      </c>
      <c r="E10" s="10"/>
      <c r="F10" s="33">
        <v>2000</v>
      </c>
      <c r="G10" s="44">
        <v>500</v>
      </c>
      <c r="H10" s="39">
        <v>2200</v>
      </c>
      <c r="I10" s="10">
        <v>1000</v>
      </c>
      <c r="J10" s="10">
        <v>715</v>
      </c>
      <c r="K10" s="57"/>
      <c r="L10" s="10">
        <f>SUM(D10:J10)/6</f>
        <v>1152.5</v>
      </c>
      <c r="M10" s="57"/>
      <c r="N10" s="50" t="s">
        <v>58</v>
      </c>
      <c r="O10" s="10">
        <v>1000</v>
      </c>
    </row>
    <row r="11" spans="1:15" ht="21" customHeight="1">
      <c r="A11" s="14">
        <v>4</v>
      </c>
      <c r="B11" s="6" t="s">
        <v>13</v>
      </c>
      <c r="C11" s="13"/>
      <c r="D11" s="10">
        <v>0</v>
      </c>
      <c r="E11" s="10">
        <v>0</v>
      </c>
      <c r="F11" s="37">
        <v>0</v>
      </c>
      <c r="G11" s="44"/>
      <c r="H11" s="44">
        <v>0</v>
      </c>
      <c r="I11" s="10"/>
      <c r="J11" s="10"/>
      <c r="K11" s="57"/>
      <c r="L11" s="10"/>
      <c r="M11" s="57"/>
      <c r="N11" s="50"/>
      <c r="O11" s="46">
        <v>0</v>
      </c>
    </row>
    <row r="12" spans="1:15" ht="78.95" customHeight="1">
      <c r="A12" s="5"/>
      <c r="B12" s="15"/>
      <c r="C12" s="16" t="s">
        <v>14</v>
      </c>
      <c r="D12" s="10"/>
      <c r="E12" s="10"/>
      <c r="F12" s="37"/>
      <c r="G12" s="44"/>
      <c r="H12" s="44"/>
      <c r="I12" s="10"/>
      <c r="J12" s="10"/>
      <c r="K12" s="57"/>
      <c r="L12" s="10"/>
      <c r="M12" s="57"/>
      <c r="N12" s="50"/>
      <c r="O12" s="10"/>
    </row>
    <row r="13" spans="1:15" ht="24.95" customHeight="1">
      <c r="A13" s="5" t="s">
        <v>15</v>
      </c>
      <c r="B13" s="66"/>
      <c r="C13" s="17" t="s">
        <v>16</v>
      </c>
      <c r="D13" s="10">
        <v>250</v>
      </c>
      <c r="E13" s="38">
        <v>1000</v>
      </c>
      <c r="F13" s="37">
        <v>600</v>
      </c>
      <c r="G13" s="44">
        <v>100</v>
      </c>
      <c r="H13" s="44">
        <v>900</v>
      </c>
      <c r="I13" s="10">
        <v>800</v>
      </c>
      <c r="J13" s="10">
        <v>550</v>
      </c>
      <c r="K13" s="57"/>
      <c r="L13" s="10">
        <f>SUM(D13:J13)/7</f>
        <v>600</v>
      </c>
      <c r="M13" s="57"/>
      <c r="N13" s="49">
        <v>2650</v>
      </c>
      <c r="O13" s="45">
        <v>1200</v>
      </c>
    </row>
    <row r="14" spans="1:15" ht="21" customHeight="1">
      <c r="A14" s="5" t="s">
        <v>17</v>
      </c>
      <c r="B14" s="67"/>
      <c r="C14" s="17" t="s">
        <v>18</v>
      </c>
      <c r="D14" s="10">
        <v>300</v>
      </c>
      <c r="E14" s="38">
        <v>1250</v>
      </c>
      <c r="F14" s="37">
        <v>750</v>
      </c>
      <c r="G14" s="44">
        <v>100</v>
      </c>
      <c r="H14" s="44">
        <v>900</v>
      </c>
      <c r="I14" s="10">
        <v>1000</v>
      </c>
      <c r="J14" s="10">
        <v>550</v>
      </c>
      <c r="K14" s="57"/>
      <c r="L14" s="10">
        <f>SUM(D14:J14)/7</f>
        <v>692.85714285714289</v>
      </c>
      <c r="M14" s="57"/>
      <c r="N14" s="49">
        <v>3450</v>
      </c>
      <c r="O14" s="45">
        <v>2500</v>
      </c>
    </row>
    <row r="15" spans="1:15" ht="24" customHeight="1">
      <c r="A15" s="5" t="s">
        <v>19</v>
      </c>
      <c r="B15" s="67"/>
      <c r="C15" s="17" t="s">
        <v>20</v>
      </c>
      <c r="D15" s="10">
        <v>550</v>
      </c>
      <c r="E15" s="38">
        <v>1500</v>
      </c>
      <c r="F15" s="37">
        <v>1000</v>
      </c>
      <c r="G15" s="44">
        <v>500</v>
      </c>
      <c r="H15" s="39">
        <v>1500</v>
      </c>
      <c r="I15" s="10">
        <v>1300</v>
      </c>
      <c r="J15" s="10">
        <v>880</v>
      </c>
      <c r="K15" s="57"/>
      <c r="L15" s="10">
        <f>SUM(D15:J15)/7</f>
        <v>1032.8571428571429</v>
      </c>
      <c r="M15" s="57"/>
      <c r="N15" s="49">
        <v>4650</v>
      </c>
      <c r="O15" s="45">
        <v>3200</v>
      </c>
    </row>
    <row r="16" spans="1:15" ht="24" customHeight="1">
      <c r="A16" s="18" t="s">
        <v>21</v>
      </c>
      <c r="B16" s="67"/>
      <c r="C16" s="17" t="s">
        <v>22</v>
      </c>
      <c r="D16" s="10">
        <v>750</v>
      </c>
      <c r="E16" s="38">
        <v>1500</v>
      </c>
      <c r="F16" s="37">
        <v>1200</v>
      </c>
      <c r="G16" s="44">
        <v>900</v>
      </c>
      <c r="H16" s="39">
        <v>1500</v>
      </c>
      <c r="I16" s="38">
        <v>1500</v>
      </c>
      <c r="J16" s="10">
        <v>880</v>
      </c>
      <c r="K16" s="57"/>
      <c r="L16" s="10">
        <f>SUM(D16:J16)/7</f>
        <v>1175.7142857142858</v>
      </c>
      <c r="M16" s="57"/>
      <c r="N16" s="49">
        <v>5200</v>
      </c>
      <c r="O16" s="45">
        <v>3900</v>
      </c>
    </row>
    <row r="17" spans="1:15" ht="24" customHeight="1">
      <c r="A17" s="5" t="s">
        <v>23</v>
      </c>
      <c r="B17" s="67"/>
      <c r="C17" s="17" t="s">
        <v>24</v>
      </c>
      <c r="D17" s="10">
        <v>850</v>
      </c>
      <c r="E17" s="10">
        <v>1500</v>
      </c>
      <c r="F17" s="37">
        <v>1400</v>
      </c>
      <c r="G17" s="39">
        <v>1900</v>
      </c>
      <c r="H17" s="44">
        <v>1500</v>
      </c>
      <c r="I17" s="10">
        <v>1700</v>
      </c>
      <c r="J17" s="10">
        <v>880</v>
      </c>
      <c r="K17" s="57"/>
      <c r="L17" s="10">
        <f>SUM(D17:J17)/7</f>
        <v>1390</v>
      </c>
      <c r="M17" s="57"/>
      <c r="N17" s="49">
        <v>6500</v>
      </c>
      <c r="O17" s="45">
        <v>4800</v>
      </c>
    </row>
    <row r="18" spans="1:15" ht="37.5" customHeight="1">
      <c r="A18" s="5"/>
      <c r="B18" s="67"/>
      <c r="C18" s="19" t="s">
        <v>25</v>
      </c>
      <c r="D18" s="10"/>
      <c r="E18" s="10"/>
      <c r="F18" s="37"/>
      <c r="G18" s="44"/>
      <c r="H18" s="44"/>
      <c r="I18" s="10"/>
      <c r="J18" s="10"/>
      <c r="K18" s="57"/>
      <c r="L18" s="10"/>
      <c r="M18" s="57"/>
      <c r="N18" s="50"/>
      <c r="O18" s="10"/>
    </row>
    <row r="19" spans="1:15" ht="21" customHeight="1">
      <c r="A19" s="5" t="s">
        <v>26</v>
      </c>
      <c r="B19" s="67"/>
      <c r="C19" s="17" t="s">
        <v>16</v>
      </c>
      <c r="D19" s="10">
        <v>300</v>
      </c>
      <c r="E19" s="10">
        <v>700</v>
      </c>
      <c r="F19" s="37">
        <v>600</v>
      </c>
      <c r="G19" s="44">
        <v>100</v>
      </c>
      <c r="H19" s="39">
        <v>900</v>
      </c>
      <c r="I19" s="10">
        <v>500</v>
      </c>
      <c r="J19" s="10">
        <v>330</v>
      </c>
      <c r="K19" s="57"/>
      <c r="L19" s="10">
        <f t="shared" ref="L19:L24" si="0">SUM(D19:J19)/7</f>
        <v>490</v>
      </c>
      <c r="M19" s="57"/>
      <c r="N19" s="49">
        <v>1100</v>
      </c>
      <c r="O19" s="10">
        <v>500</v>
      </c>
    </row>
    <row r="20" spans="1:15" ht="21" customHeight="1">
      <c r="A20" s="5" t="s">
        <v>27</v>
      </c>
      <c r="B20" s="67"/>
      <c r="C20" s="17" t="s">
        <v>18</v>
      </c>
      <c r="D20" s="10">
        <v>450</v>
      </c>
      <c r="E20" s="10">
        <v>800</v>
      </c>
      <c r="F20" s="37">
        <v>750</v>
      </c>
      <c r="G20" s="44">
        <v>100</v>
      </c>
      <c r="H20" s="39">
        <v>900</v>
      </c>
      <c r="I20" s="10">
        <v>700</v>
      </c>
      <c r="J20" s="10">
        <v>330</v>
      </c>
      <c r="K20" s="57"/>
      <c r="L20" s="10">
        <f t="shared" si="0"/>
        <v>575.71428571428567</v>
      </c>
      <c r="M20" s="57"/>
      <c r="N20" s="49">
        <v>1450</v>
      </c>
      <c r="O20" s="10">
        <v>800</v>
      </c>
    </row>
    <row r="21" spans="1:15" ht="23.1" customHeight="1">
      <c r="A21" s="5" t="s">
        <v>28</v>
      </c>
      <c r="B21" s="67"/>
      <c r="C21" s="17" t="s">
        <v>20</v>
      </c>
      <c r="D21" s="10">
        <v>800</v>
      </c>
      <c r="E21" s="10">
        <v>1000</v>
      </c>
      <c r="F21" s="37">
        <v>1000</v>
      </c>
      <c r="G21" s="44">
        <v>500</v>
      </c>
      <c r="H21" s="39">
        <v>1500</v>
      </c>
      <c r="I21" s="10">
        <v>1000</v>
      </c>
      <c r="J21" s="10">
        <v>550</v>
      </c>
      <c r="K21" s="57"/>
      <c r="L21" s="10">
        <f t="shared" si="0"/>
        <v>907.14285714285711</v>
      </c>
      <c r="M21" s="57"/>
      <c r="N21" s="49">
        <v>1750</v>
      </c>
      <c r="O21" s="10">
        <v>1200</v>
      </c>
    </row>
    <row r="22" spans="1:15" ht="21" customHeight="1">
      <c r="A22" s="5" t="s">
        <v>29</v>
      </c>
      <c r="B22" s="67"/>
      <c r="C22" s="17" t="s">
        <v>22</v>
      </c>
      <c r="D22" s="10">
        <v>1000</v>
      </c>
      <c r="E22" s="10">
        <v>1000</v>
      </c>
      <c r="F22" s="37">
        <v>1200</v>
      </c>
      <c r="G22" s="44">
        <v>900</v>
      </c>
      <c r="H22" s="39">
        <v>1500</v>
      </c>
      <c r="I22" s="10">
        <v>1200</v>
      </c>
      <c r="J22" s="10">
        <v>550</v>
      </c>
      <c r="K22" s="57"/>
      <c r="L22" s="10">
        <f t="shared" si="0"/>
        <v>1050</v>
      </c>
      <c r="M22" s="57"/>
      <c r="N22" s="49">
        <v>2250</v>
      </c>
      <c r="O22" s="10">
        <v>1500</v>
      </c>
    </row>
    <row r="23" spans="1:15" ht="23.1" customHeight="1">
      <c r="A23" s="5" t="s">
        <v>30</v>
      </c>
      <c r="B23" s="67"/>
      <c r="C23" s="17" t="s">
        <v>24</v>
      </c>
      <c r="D23" s="10">
        <v>1200</v>
      </c>
      <c r="E23" s="10">
        <v>1000</v>
      </c>
      <c r="F23" s="37">
        <v>1400</v>
      </c>
      <c r="G23" s="39">
        <v>1900</v>
      </c>
      <c r="H23" s="44">
        <v>1500</v>
      </c>
      <c r="I23" s="10">
        <v>1500</v>
      </c>
      <c r="J23" s="10">
        <v>550</v>
      </c>
      <c r="K23" s="57"/>
      <c r="L23" s="10">
        <f t="shared" si="0"/>
        <v>1292.8571428571429</v>
      </c>
      <c r="M23" s="57"/>
      <c r="N23" s="49">
        <v>2850</v>
      </c>
      <c r="O23" s="10">
        <v>1800</v>
      </c>
    </row>
    <row r="24" spans="1:15" ht="23.1" customHeight="1">
      <c r="A24" s="5" t="s">
        <v>31</v>
      </c>
      <c r="B24" s="68"/>
      <c r="C24" s="17" t="s">
        <v>32</v>
      </c>
      <c r="D24" s="10">
        <v>500</v>
      </c>
      <c r="E24" s="10">
        <v>500</v>
      </c>
      <c r="F24" s="37">
        <v>750</v>
      </c>
      <c r="G24" s="44">
        <v>300</v>
      </c>
      <c r="H24" s="39">
        <v>900</v>
      </c>
      <c r="I24" s="10">
        <v>600</v>
      </c>
      <c r="J24" s="10">
        <v>550</v>
      </c>
      <c r="K24" s="57"/>
      <c r="L24" s="10">
        <f t="shared" si="0"/>
        <v>585.71428571428567</v>
      </c>
      <c r="M24" s="57"/>
      <c r="N24" s="49">
        <v>3500</v>
      </c>
      <c r="O24" s="10">
        <v>2000</v>
      </c>
    </row>
    <row r="25" spans="1:15" ht="84">
      <c r="A25" s="5">
        <v>5</v>
      </c>
      <c r="B25" s="20" t="s">
        <v>33</v>
      </c>
      <c r="C25" s="21"/>
      <c r="D25" s="22"/>
      <c r="E25" s="22"/>
      <c r="F25" s="36"/>
      <c r="G25" s="43"/>
      <c r="H25" s="43"/>
      <c r="I25" s="22"/>
      <c r="J25" s="22"/>
      <c r="K25" s="58"/>
      <c r="L25" s="22"/>
      <c r="M25" s="58"/>
      <c r="N25" s="51"/>
      <c r="O25" s="22"/>
    </row>
    <row r="26" spans="1:15" ht="30.95" customHeight="1">
      <c r="A26" s="5" t="s">
        <v>34</v>
      </c>
      <c r="B26" s="65"/>
      <c r="C26" s="23" t="s">
        <v>35</v>
      </c>
      <c r="D26" s="10">
        <v>1000</v>
      </c>
      <c r="E26" s="10">
        <v>750</v>
      </c>
      <c r="F26" s="33">
        <v>1500</v>
      </c>
      <c r="G26" s="44">
        <v>500</v>
      </c>
      <c r="H26" s="39">
        <v>1500</v>
      </c>
      <c r="I26" s="38">
        <v>1500</v>
      </c>
      <c r="J26" s="38">
        <f>1265+740</f>
        <v>2005</v>
      </c>
      <c r="K26" s="57"/>
      <c r="L26" s="10">
        <f t="shared" ref="L26:L28" si="1">SUM(D26:J26)/7</f>
        <v>1250.7142857142858</v>
      </c>
      <c r="M26" s="57"/>
      <c r="N26" s="50">
        <v>900</v>
      </c>
      <c r="O26" s="45">
        <v>3150</v>
      </c>
    </row>
    <row r="27" spans="1:15" ht="31.5">
      <c r="A27" s="5" t="s">
        <v>36</v>
      </c>
      <c r="B27" s="65"/>
      <c r="C27" s="23" t="s">
        <v>37</v>
      </c>
      <c r="D27" s="10">
        <v>1100</v>
      </c>
      <c r="E27" s="10">
        <v>900</v>
      </c>
      <c r="F27" s="33">
        <v>2000</v>
      </c>
      <c r="G27" s="44">
        <v>600</v>
      </c>
      <c r="H27" s="39">
        <v>2000</v>
      </c>
      <c r="I27" s="10">
        <v>1700</v>
      </c>
      <c r="J27" s="38">
        <f>1705+810</f>
        <v>2515</v>
      </c>
      <c r="K27" s="57"/>
      <c r="L27" s="10">
        <f t="shared" si="1"/>
        <v>1545</v>
      </c>
      <c r="M27" s="57"/>
      <c r="N27" s="49">
        <v>12000</v>
      </c>
      <c r="O27" s="45">
        <v>5100</v>
      </c>
    </row>
    <row r="28" spans="1:15" ht="27.95" customHeight="1">
      <c r="A28" s="5" t="s">
        <v>38</v>
      </c>
      <c r="B28" s="65"/>
      <c r="C28" s="23" t="s">
        <v>39</v>
      </c>
      <c r="D28" s="10">
        <v>1250</v>
      </c>
      <c r="E28" s="10">
        <v>1200</v>
      </c>
      <c r="F28" s="33">
        <v>2500</v>
      </c>
      <c r="G28" s="44">
        <v>950</v>
      </c>
      <c r="H28" s="39">
        <v>2500</v>
      </c>
      <c r="I28" s="10">
        <v>2000</v>
      </c>
      <c r="J28" s="38">
        <f>2310+955</f>
        <v>3265</v>
      </c>
      <c r="K28" s="57"/>
      <c r="L28" s="10">
        <f t="shared" si="1"/>
        <v>1952.1428571428571</v>
      </c>
      <c r="M28" s="57"/>
      <c r="N28" s="49">
        <v>20000</v>
      </c>
      <c r="O28" s="45">
        <v>7050</v>
      </c>
    </row>
    <row r="29" spans="1:15" ht="30" customHeight="1">
      <c r="A29" s="5">
        <v>6</v>
      </c>
      <c r="B29" s="6" t="s">
        <v>40</v>
      </c>
      <c r="C29" s="21"/>
      <c r="D29" s="22"/>
      <c r="E29" s="22"/>
      <c r="F29" s="36"/>
      <c r="G29" s="43"/>
      <c r="H29" s="43"/>
      <c r="I29" s="22"/>
      <c r="J29" s="22"/>
      <c r="K29" s="58"/>
      <c r="L29" s="22"/>
      <c r="M29" s="58"/>
      <c r="N29" s="51"/>
      <c r="O29" s="22"/>
    </row>
    <row r="30" spans="1:15" ht="29.1" customHeight="1">
      <c r="A30" s="5"/>
      <c r="B30" s="24"/>
      <c r="C30" s="23" t="s">
        <v>41</v>
      </c>
      <c r="D30" s="38">
        <v>600</v>
      </c>
      <c r="E30" s="10">
        <v>450</v>
      </c>
      <c r="F30" s="37">
        <v>350</v>
      </c>
      <c r="G30" s="44">
        <v>160</v>
      </c>
      <c r="H30" s="44">
        <v>350</v>
      </c>
      <c r="I30" s="38">
        <v>600</v>
      </c>
      <c r="J30" s="63">
        <v>495</v>
      </c>
      <c r="K30" s="57"/>
      <c r="L30" s="10">
        <f>SUM(D30:J30)/7</f>
        <v>429.28571428571428</v>
      </c>
      <c r="M30" s="57"/>
      <c r="N30" s="49">
        <v>3500</v>
      </c>
      <c r="O30" s="45">
        <v>1425</v>
      </c>
    </row>
    <row r="31" spans="1:15" ht="42">
      <c r="A31" s="5">
        <v>7</v>
      </c>
      <c r="B31" s="6" t="s">
        <v>42</v>
      </c>
      <c r="C31" s="21"/>
      <c r="D31" s="22"/>
      <c r="E31" s="22"/>
      <c r="F31" s="36"/>
      <c r="G31" s="43"/>
      <c r="H31" s="43"/>
      <c r="I31" s="22"/>
      <c r="J31" s="22"/>
      <c r="K31" s="58"/>
      <c r="L31" s="22"/>
      <c r="M31" s="58"/>
      <c r="N31" s="52"/>
      <c r="O31" s="22"/>
    </row>
    <row r="32" spans="1:15" ht="27" customHeight="1">
      <c r="A32" s="5" t="s">
        <v>43</v>
      </c>
      <c r="B32" s="66"/>
      <c r="C32" s="23" t="s">
        <v>44</v>
      </c>
      <c r="D32" s="10">
        <v>300</v>
      </c>
      <c r="E32" s="10">
        <v>250</v>
      </c>
      <c r="F32" s="39">
        <v>750</v>
      </c>
      <c r="G32" s="44">
        <v>300</v>
      </c>
      <c r="H32" s="44">
        <v>500</v>
      </c>
      <c r="I32" s="10">
        <v>300</v>
      </c>
      <c r="J32" s="63">
        <f>440</f>
        <v>440</v>
      </c>
      <c r="K32" s="57"/>
      <c r="L32" s="10">
        <f t="shared" ref="L32:L35" si="2">SUM(D32:J32)/7</f>
        <v>405.71428571428572</v>
      </c>
      <c r="M32" s="57"/>
      <c r="N32" s="50">
        <v>500</v>
      </c>
      <c r="O32" s="45">
        <v>1215</v>
      </c>
    </row>
    <row r="33" spans="1:15 3622:3622" ht="27" customHeight="1">
      <c r="A33" s="5" t="s">
        <v>45</v>
      </c>
      <c r="B33" s="67"/>
      <c r="C33" s="23" t="s">
        <v>46</v>
      </c>
      <c r="D33" s="10">
        <v>500</v>
      </c>
      <c r="E33" s="10">
        <v>350</v>
      </c>
      <c r="F33" s="60">
        <v>750</v>
      </c>
      <c r="G33" s="44">
        <v>300</v>
      </c>
      <c r="H33" s="39">
        <v>1000</v>
      </c>
      <c r="I33" s="10">
        <v>400</v>
      </c>
      <c r="J33" s="63">
        <f>495</f>
        <v>495</v>
      </c>
      <c r="K33" s="57"/>
      <c r="L33" s="10">
        <f t="shared" si="2"/>
        <v>542.14285714285711</v>
      </c>
      <c r="M33" s="57"/>
      <c r="N33" s="50">
        <v>600</v>
      </c>
      <c r="O33" s="45">
        <v>1515</v>
      </c>
    </row>
    <row r="34" spans="1:15 3622:3622" ht="27.95" customHeight="1" thickBot="1">
      <c r="A34" s="25" t="s">
        <v>47</v>
      </c>
      <c r="B34" s="67"/>
      <c r="C34" s="23" t="s">
        <v>48</v>
      </c>
      <c r="D34" s="10">
        <v>700</v>
      </c>
      <c r="E34" s="10">
        <v>450</v>
      </c>
      <c r="F34" s="60">
        <v>900</v>
      </c>
      <c r="G34" s="44">
        <v>300</v>
      </c>
      <c r="H34" s="39">
        <v>1500</v>
      </c>
      <c r="I34" s="10">
        <v>500</v>
      </c>
      <c r="J34" s="63">
        <f>660</f>
        <v>660</v>
      </c>
      <c r="K34" s="57"/>
      <c r="L34" s="10">
        <f t="shared" si="2"/>
        <v>715.71428571428567</v>
      </c>
      <c r="M34" s="57"/>
      <c r="N34" s="50">
        <v>700</v>
      </c>
      <c r="O34" s="45">
        <v>2670</v>
      </c>
      <c r="EIH34" t="s">
        <v>49</v>
      </c>
    </row>
    <row r="35" spans="1:15 3622:3622" ht="32.25" thickBot="1">
      <c r="A35" s="25" t="s">
        <v>50</v>
      </c>
      <c r="B35" s="69"/>
      <c r="C35" s="26" t="s">
        <v>51</v>
      </c>
      <c r="D35" s="27">
        <v>800</v>
      </c>
      <c r="E35" s="27">
        <v>500</v>
      </c>
      <c r="F35" s="61">
        <v>1000</v>
      </c>
      <c r="G35" s="41">
        <v>300</v>
      </c>
      <c r="H35" s="32">
        <v>1500</v>
      </c>
      <c r="I35" s="27">
        <v>600</v>
      </c>
      <c r="J35" s="70">
        <f>715</f>
        <v>715</v>
      </c>
      <c r="K35" s="57"/>
      <c r="L35" s="10">
        <f t="shared" si="2"/>
        <v>773.57142857142856</v>
      </c>
      <c r="M35" s="57"/>
      <c r="N35" s="53">
        <v>800</v>
      </c>
      <c r="O35" s="45">
        <v>2895</v>
      </c>
    </row>
    <row r="37" spans="1:15 3622:3622">
      <c r="J37" t="s">
        <v>63</v>
      </c>
    </row>
    <row r="38" spans="1:15 3622:3622">
      <c r="J38" t="s">
        <v>64</v>
      </c>
    </row>
    <row r="39" spans="1:15 3622:3622">
      <c r="J39" t="s">
        <v>65</v>
      </c>
    </row>
    <row r="40" spans="1:15 3622:3622" ht="21">
      <c r="I40" s="23" t="s">
        <v>66</v>
      </c>
      <c r="J40">
        <v>670</v>
      </c>
    </row>
    <row r="41" spans="1:15 3622:3622" ht="21">
      <c r="I41" s="23" t="s">
        <v>35</v>
      </c>
      <c r="J41">
        <v>740</v>
      </c>
    </row>
    <row r="42" spans="1:15 3622:3622" ht="21">
      <c r="I42" s="23" t="s">
        <v>37</v>
      </c>
      <c r="J42">
        <v>810</v>
      </c>
    </row>
    <row r="43" spans="1:15 3622:3622" ht="21">
      <c r="I43" s="23" t="s">
        <v>39</v>
      </c>
      <c r="J43">
        <v>955</v>
      </c>
    </row>
    <row r="62" spans="3:3">
      <c r="C62" s="29"/>
    </row>
    <row r="63" spans="3:3">
      <c r="C63" s="29"/>
    </row>
    <row r="64" spans="3:3">
      <c r="C64" s="29"/>
    </row>
    <row r="65" spans="3:3">
      <c r="C65" s="29"/>
    </row>
    <row r="66" spans="3:3">
      <c r="C66" s="29"/>
    </row>
  </sheetData>
  <mergeCells count="4">
    <mergeCell ref="B6:B8"/>
    <mergeCell ref="B13:B24"/>
    <mergeCell ref="B26:B28"/>
    <mergeCell ref="B32:B3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Martin Garcia</dc:creator>
  <cp:lastModifiedBy>Elena Martin Garcia</cp:lastModifiedBy>
  <dcterms:created xsi:type="dcterms:W3CDTF">2015-06-05T18:19:34Z</dcterms:created>
  <dcterms:modified xsi:type="dcterms:W3CDTF">2021-03-05T06:42:35Z</dcterms:modified>
</cp:coreProperties>
</file>